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Лист1!$A$1:$K$47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/>
  <c r="G44" s="1"/>
  <c r="G42" s="1"/>
  <c r="H26"/>
  <c r="J32"/>
  <c r="J31"/>
  <c r="I30"/>
  <c r="H30"/>
  <c r="J30" s="1"/>
  <c r="G36"/>
  <c r="J40"/>
  <c r="J29"/>
  <c r="I28"/>
  <c r="H28"/>
  <c r="J27"/>
  <c r="I26"/>
  <c r="G26"/>
  <c r="H24"/>
  <c r="I24"/>
  <c r="G24"/>
  <c r="J25"/>
  <c r="J28" l="1"/>
  <c r="J26"/>
  <c r="J24"/>
  <c r="J16" l="1"/>
  <c r="J18"/>
  <c r="J19"/>
  <c r="J20"/>
  <c r="J21"/>
  <c r="J22"/>
  <c r="J23"/>
  <c r="J15"/>
  <c r="I36"/>
  <c r="H36"/>
  <c r="I17"/>
  <c r="H17"/>
  <c r="G17"/>
  <c r="J41"/>
  <c r="J39"/>
  <c r="J38"/>
  <c r="H44" l="1"/>
  <c r="H42" s="1"/>
  <c r="J17"/>
  <c r="I44"/>
  <c r="I42" s="1"/>
  <c r="J36"/>
  <c r="J44" l="1"/>
  <c r="J42" s="1"/>
</calcChain>
</file>

<file path=xl/sharedStrings.xml><?xml version="1.0" encoding="utf-8"?>
<sst xmlns="http://schemas.openxmlformats.org/spreadsheetml/2006/main" count="144" uniqueCount="67">
  <si>
    <t>Итого на период</t>
  </si>
  <si>
    <t>X</t>
  </si>
  <si>
    <t>009</t>
  </si>
  <si>
    <t>В том числе :</t>
  </si>
  <si>
    <t>Перечень мероприятий подпрограммы</t>
  </si>
  <si>
    <t>Ожидаемый результат от реализации подпрограммного мероприятия (в натуральном выражении)</t>
  </si>
  <si>
    <t>Цели, задачи, мероприятия подпрограммы</t>
  </si>
  <si>
    <t>Цель подпрограммы: Обеспечение условий для развития на территории ЗАТО Железногорск физической культуры, школьного спорта и массового спорта, организация проведения официальных физкультурно-оздоровительных и спортивных мероприятий городского округа</t>
  </si>
  <si>
    <t>Выполнение мероприятий по развитию физической культуры и спорта в ЗАТО Железногорск, запланированные муниципальной программой</t>
  </si>
  <si>
    <t>Х</t>
  </si>
  <si>
    <t>Администрация ЗАТО                          г. Железногорск</t>
  </si>
  <si>
    <t>Наименование главного распорядителя бюджетных средств</t>
  </si>
  <si>
    <t>КБК&lt;*&gt;</t>
  </si>
  <si>
    <t>КЦСР</t>
  </si>
  <si>
    <t>КВР</t>
  </si>
  <si>
    <t>КФСР</t>
  </si>
  <si>
    <t>КВСР</t>
  </si>
  <si>
    <t>Главный распорядитель                             бюджетных средств</t>
  </si>
  <si>
    <t>Расходы, рублей</t>
  </si>
  <si>
    <t xml:space="preserve"> </t>
  </si>
  <si>
    <t>Мероприятие 1.1. Оказание услуг (выполнение работ) физкультурно-спортивными учреждениями</t>
  </si>
  <si>
    <t>Мероприятие 1.2. Проведение занятий в клубах по месту жительства физкультурно-спортивными организациями, реализующими программы спортивной подготовки</t>
  </si>
  <si>
    <t>Задача 4: Обеспечение эффективного управления отраслью «Физическая культура и спорт»</t>
  </si>
  <si>
    <t>Задача 1: Обеспечение доступа к объектам спорта;  проведение занятий физкультурно-спортивной направленности по месту проживания граждан
Задача 2: Организация и проведение официальных спортивных, физкультурных (физкультурно-оздоровительных) мероприятий
Задача 3: Организация мероприятий по подготовке спортивных сборных команд</t>
  </si>
  <si>
    <t>Мероприятие 4.1. Оказание содействия в реализации мероприятий по развитию физической культуры и спорта в ЗАТО Железногорск</t>
  </si>
  <si>
    <t>Мероприятие 1.3. Проведение занятий физкультурно-спортивной направленности по месту проживания граждан</t>
  </si>
  <si>
    <t>Итого по подпрограмме:</t>
  </si>
  <si>
    <t>Администрация ЗАТО                          г.  Железногорск</t>
  </si>
  <si>
    <t>0910000210</t>
  </si>
  <si>
    <t>0910000220</t>
  </si>
  <si>
    <t>0910000250</t>
  </si>
  <si>
    <t>0910000060</t>
  </si>
  <si>
    <t>0910000000</t>
  </si>
  <si>
    <t>Мероприятие 1.4. Расходы на обеспечение безопасности проведения муниципальных официальных физкультурных и спортивных мероприятий на объектах спорта, расположенных на территории ЗАТО Железногорск</t>
  </si>
  <si>
    <t>0910000260</t>
  </si>
  <si>
    <t>Выполнение МАУ «КОСС» муниципальных работ в рамках установленного учредителем муниципального задания: 190 штук в год; участие спортивных сборных команд ЗАТО Железногорск в выездных спортивных соревнованиях: не менее 800 человек в год</t>
  </si>
  <si>
    <t xml:space="preserve">Проведение занятий в спортивных клубах по месту жительства физкультурно-спортивными организациями, реализующими программы спортивной подготовки:  2025году - 4800 шт. в год., в 2026 году - 4800 шт. в год, в 2027 году - 4800 шт. в год. </t>
  </si>
  <si>
    <t xml:space="preserve">Проведение занятий физкультурно-спортивной направленности по месту проживания граждан в 2025 году - 2600 шт. в год., в 2026 году - 2600 шт. в год, в 2027 году - 2600 шт. в год. </t>
  </si>
  <si>
    <t>Приложение № 2</t>
  </si>
  <si>
    <t>&lt;*&gt;  КБК - коды бюджетной классификации; КЦСР - код целевой статьи расходов; КВСР - код главного распорядителя бюджетных средств; КФСР - код раздела, подраздела; КВР - код вида расходов</t>
  </si>
  <si>
    <t>0910000270</t>
  </si>
  <si>
    <t>Выполнение мероприятий по освещению лыжно-беговой трассы горнолыжной базы "Снежинка"</t>
  </si>
  <si>
    <t>Мероприятие 1.5. Освещение лыжно-беговой трассы горнолыжной базы "Снежинка"</t>
  </si>
  <si>
    <t>Мероприятие 1.6. Расходы на устройство спортивных сооружений в сельской местности</t>
  </si>
  <si>
    <t>09100S8480</t>
  </si>
  <si>
    <t>Расходы на устройство спортивных сооружений в сельской местности (комплексная площадка для подвижных игр в д. Шивера)</t>
  </si>
  <si>
    <t>09100S4370</t>
  </si>
  <si>
    <t>Мероприяти 1.8. Расходы на поддержку физкультурно-спортивных клубов по месту жительства</t>
  </si>
  <si>
    <t>09100S4180</t>
  </si>
  <si>
    <t>Мероприятие 1.9. Расходы на реализацию мероприятий по поддержке местных инициатив (освещение лыжно-беговой трассы горнолыжной базы "Снежинка")</t>
  </si>
  <si>
    <t>09100S6410</t>
  </si>
  <si>
    <t xml:space="preserve">Начальник Социального отдела                  </t>
  </si>
  <si>
    <t>А.А. Кривицкая</t>
  </si>
  <si>
    <t>к постановлению Администрации 
ЗАТО г. Железногорск</t>
  </si>
  <si>
    <t xml:space="preserve">к подпрограмме 1 «Развитие массовой физической 
культуры и спорта»
</t>
  </si>
  <si>
    <t>Приложение № 3</t>
  </si>
  <si>
    <t>Мероприятие 1.7. Расходы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</t>
  </si>
  <si>
    <t>Капитальный ремонт бассейна "Труд"</t>
  </si>
  <si>
    <t>Освещение лыжно-беговой трассы горнолыжной базы "Снежинка" (второй этап)</t>
  </si>
  <si>
    <t>Приобретение оборудования для беспечения безопасности при проведении физкультурных и спортивных мероприятий</t>
  </si>
  <si>
    <t>Мероприятие 1.9. Расходы на поддержку и продвижение событийных мероприятий с количеством посетителей не менее 1 тысячи человек</t>
  </si>
  <si>
    <t>09100S6930</t>
  </si>
  <si>
    <t>1102</t>
  </si>
  <si>
    <t>620</t>
  </si>
  <si>
    <t>1 872 442,11</t>
  </si>
  <si>
    <t>Проведение спортивного массового мероприятия - спортивного фестиваля, посвящённого 75-летию города Железногорск</t>
  </si>
  <si>
    <t>от 10.06.2025 № 1083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</si>
</sst>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name val="Calibri"/>
      <family val="2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10"/>
      <name val="Times New Roman"/>
      <family val="1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Border="1" applyAlignment="1">
      <alignment wrapText="1"/>
    </xf>
    <xf numFmtId="2" fontId="0" fillId="0" borderId="0" xfId="0" applyNumberFormat="1"/>
    <xf numFmtId="2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3" fillId="2" borderId="0" xfId="0" applyFont="1" applyFill="1" applyAlignment="1">
      <alignment vertical="top"/>
    </xf>
    <xf numFmtId="49" fontId="1" fillId="2" borderId="0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4" fontId="11" fillId="2" borderId="0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/>
    <xf numFmtId="0" fontId="0" fillId="0" borderId="0" xfId="0" applyAlignment="1">
      <alignment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13" fillId="3" borderId="1" xfId="0" applyFont="1" applyFill="1" applyBorder="1"/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49" fontId="12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49" fontId="15" fillId="2" borderId="0" xfId="0" applyNumberFormat="1" applyFont="1" applyFill="1" applyBorder="1" applyAlignment="1">
      <alignment horizontal="center" vertical="top" wrapText="1"/>
    </xf>
    <xf numFmtId="49" fontId="15" fillId="2" borderId="0" xfId="0" applyNumberFormat="1" applyFont="1" applyFill="1" applyBorder="1" applyAlignment="1">
      <alignment horizontal="center" vertical="top"/>
    </xf>
    <xf numFmtId="0" fontId="15" fillId="2" borderId="0" xfId="0" applyNumberFormat="1" applyFont="1" applyFill="1" applyBorder="1" applyAlignment="1">
      <alignment horizontal="center" vertical="top"/>
    </xf>
    <xf numFmtId="4" fontId="18" fillId="2" borderId="0" xfId="0" applyNumberFormat="1" applyFont="1" applyFill="1" applyBorder="1" applyAlignment="1">
      <alignment horizontal="center" vertical="top" wrapText="1"/>
    </xf>
    <xf numFmtId="4" fontId="15" fillId="2" borderId="0" xfId="0" applyNumberFormat="1" applyFont="1" applyFill="1" applyBorder="1" applyAlignment="1">
      <alignment horizontal="center" vertical="top" wrapText="1"/>
    </xf>
    <xf numFmtId="0" fontId="19" fillId="2" borderId="0" xfId="0" applyFont="1" applyFill="1" applyBorder="1"/>
    <xf numFmtId="0" fontId="15" fillId="2" borderId="0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wrapText="1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49" fontId="12" fillId="0" borderId="4" xfId="0" applyNumberFormat="1" applyFont="1" applyFill="1" applyBorder="1" applyAlignment="1">
      <alignment horizontal="center" vertical="top"/>
    </xf>
    <xf numFmtId="49" fontId="12" fillId="0" borderId="5" xfId="0" applyNumberFormat="1" applyFont="1" applyFill="1" applyBorder="1" applyAlignment="1">
      <alignment horizontal="center" vertical="top"/>
    </xf>
    <xf numFmtId="49" fontId="12" fillId="0" borderId="4" xfId="0" applyNumberFormat="1" applyFont="1" applyFill="1" applyBorder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top" wrapText="1"/>
    </xf>
    <xf numFmtId="0" fontId="16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showWhiteSpace="0" view="pageBreakPreview" topLeftCell="A43" zoomScale="110" zoomScaleSheetLayoutView="110" zoomScalePageLayoutView="80" workbookViewId="0">
      <selection activeCell="H3" sqref="H3:K3"/>
    </sheetView>
  </sheetViews>
  <sheetFormatPr defaultRowHeight="15"/>
  <cols>
    <col min="1" max="1" width="32.7109375" customWidth="1"/>
    <col min="2" max="2" width="15.28515625" customWidth="1"/>
    <col min="3" max="3" width="10.42578125" customWidth="1"/>
    <col min="4" max="4" width="8.5703125" customWidth="1"/>
    <col min="5" max="5" width="7.85546875" customWidth="1"/>
    <col min="6" max="6" width="4.85546875" customWidth="1"/>
    <col min="7" max="7" width="14.140625" customWidth="1"/>
    <col min="8" max="8" width="13.28515625" customWidth="1"/>
    <col min="9" max="9" width="13" customWidth="1"/>
    <col min="10" max="10" width="12.5703125" customWidth="1"/>
    <col min="11" max="11" width="37.85546875" customWidth="1"/>
    <col min="12" max="12" width="13.42578125" bestFit="1" customWidth="1"/>
  </cols>
  <sheetData>
    <row r="1" spans="1:12" ht="18.75">
      <c r="A1" s="6"/>
      <c r="B1" s="6"/>
      <c r="C1" s="6"/>
      <c r="D1" s="6"/>
      <c r="E1" s="6"/>
      <c r="F1" s="6"/>
      <c r="G1" s="7"/>
      <c r="H1" s="90" t="s">
        <v>55</v>
      </c>
      <c r="I1" s="90"/>
      <c r="J1" s="90"/>
      <c r="K1" s="90"/>
    </row>
    <row r="2" spans="1:12" ht="37.5" customHeight="1">
      <c r="A2" s="8"/>
      <c r="B2" s="6"/>
      <c r="C2" s="6"/>
      <c r="D2" s="6"/>
      <c r="E2" s="6"/>
      <c r="F2" s="6"/>
      <c r="G2" s="9"/>
      <c r="H2" s="91" t="s">
        <v>53</v>
      </c>
      <c r="I2" s="92"/>
      <c r="J2" s="92"/>
      <c r="K2" s="92"/>
    </row>
    <row r="3" spans="1:12" ht="18.75">
      <c r="A3" s="6"/>
      <c r="B3" s="6"/>
      <c r="C3" s="6"/>
      <c r="D3" s="6"/>
      <c r="E3" s="6"/>
      <c r="F3" s="6"/>
      <c r="G3" s="9"/>
      <c r="H3" s="104" t="s">
        <v>66</v>
      </c>
      <c r="I3" s="92"/>
      <c r="J3" s="92"/>
      <c r="K3" s="92"/>
    </row>
    <row r="4" spans="1:12" ht="18.75">
      <c r="A4" s="6"/>
      <c r="B4" s="6"/>
      <c r="C4" s="6"/>
      <c r="D4" s="6"/>
      <c r="E4" s="6"/>
      <c r="F4" s="6"/>
      <c r="G4" s="9"/>
      <c r="H4" s="51"/>
      <c r="I4" s="51"/>
      <c r="J4" s="51"/>
      <c r="K4" s="51"/>
    </row>
    <row r="5" spans="1:12" ht="18.75" customHeight="1">
      <c r="A5" s="6"/>
      <c r="B5" s="6"/>
      <c r="C5" s="6"/>
      <c r="D5" s="6"/>
      <c r="E5" s="6"/>
      <c r="F5" s="6"/>
      <c r="G5" s="7"/>
      <c r="H5" s="90" t="s">
        <v>38</v>
      </c>
      <c r="I5" s="90"/>
      <c r="J5" s="90"/>
      <c r="K5" s="90"/>
    </row>
    <row r="6" spans="1:12" ht="39" customHeight="1">
      <c r="A6" s="8"/>
      <c r="B6" s="6"/>
      <c r="C6" s="6"/>
      <c r="D6" s="6"/>
      <c r="E6" s="6"/>
      <c r="F6" s="6"/>
      <c r="G6" s="9"/>
      <c r="H6" s="96" t="s">
        <v>54</v>
      </c>
      <c r="I6" s="96"/>
      <c r="J6" s="96"/>
      <c r="K6" s="96"/>
    </row>
    <row r="7" spans="1:12" ht="31.5" customHeight="1">
      <c r="A7" s="93" t="s">
        <v>4</v>
      </c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2" ht="13.5" customHeight="1">
      <c r="A8" s="11"/>
      <c r="B8" s="11"/>
      <c r="C8" s="11"/>
      <c r="D8" s="11"/>
      <c r="E8" s="11"/>
      <c r="F8" s="11"/>
      <c r="G8" s="10"/>
      <c r="H8" s="10"/>
      <c r="I8" s="10"/>
      <c r="J8" s="10"/>
      <c r="K8" s="10"/>
    </row>
    <row r="9" spans="1:12" s="1" customFormat="1" ht="12.75" customHeight="1">
      <c r="A9" s="72" t="s">
        <v>6</v>
      </c>
      <c r="B9" s="72" t="s">
        <v>11</v>
      </c>
      <c r="C9" s="78" t="s">
        <v>12</v>
      </c>
      <c r="D9" s="79"/>
      <c r="E9" s="79"/>
      <c r="F9" s="80"/>
      <c r="G9" s="78" t="s">
        <v>18</v>
      </c>
      <c r="H9" s="79"/>
      <c r="I9" s="79"/>
      <c r="J9" s="80"/>
      <c r="K9" s="72" t="s">
        <v>5</v>
      </c>
    </row>
    <row r="10" spans="1:12" s="1" customFormat="1" ht="9.75" customHeight="1">
      <c r="A10" s="73"/>
      <c r="B10" s="73"/>
      <c r="C10" s="81"/>
      <c r="D10" s="82"/>
      <c r="E10" s="82"/>
      <c r="F10" s="83"/>
      <c r="G10" s="81"/>
      <c r="H10" s="82"/>
      <c r="I10" s="82"/>
      <c r="J10" s="83"/>
      <c r="K10" s="73"/>
    </row>
    <row r="11" spans="1:12" s="1" customFormat="1" ht="16.5" customHeight="1">
      <c r="A11" s="73"/>
      <c r="B11" s="73"/>
      <c r="C11" s="75" t="s">
        <v>13</v>
      </c>
      <c r="D11" s="75" t="s">
        <v>16</v>
      </c>
      <c r="E11" s="75" t="s">
        <v>15</v>
      </c>
      <c r="F11" s="75" t="s">
        <v>14</v>
      </c>
      <c r="G11" s="94">
        <v>2025</v>
      </c>
      <c r="H11" s="94">
        <v>2026</v>
      </c>
      <c r="I11" s="94">
        <v>2027</v>
      </c>
      <c r="J11" s="94" t="s">
        <v>0</v>
      </c>
      <c r="K11" s="73"/>
    </row>
    <row r="12" spans="1:12" s="1" customFormat="1" ht="10.5" customHeight="1">
      <c r="A12" s="74"/>
      <c r="B12" s="74"/>
      <c r="C12" s="76"/>
      <c r="D12" s="76"/>
      <c r="E12" s="76"/>
      <c r="F12" s="76"/>
      <c r="G12" s="95"/>
      <c r="H12" s="95"/>
      <c r="I12" s="95"/>
      <c r="J12" s="95"/>
      <c r="K12" s="74"/>
    </row>
    <row r="13" spans="1:12" s="2" customFormat="1" ht="25.5" customHeight="1">
      <c r="A13" s="87" t="s">
        <v>7</v>
      </c>
      <c r="B13" s="88"/>
      <c r="C13" s="88"/>
      <c r="D13" s="88"/>
      <c r="E13" s="88"/>
      <c r="F13" s="88"/>
      <c r="G13" s="88"/>
      <c r="H13" s="88"/>
      <c r="I13" s="88"/>
      <c r="J13" s="88"/>
      <c r="K13" s="89"/>
    </row>
    <row r="14" spans="1:12" s="13" customFormat="1" ht="38.25" customHeight="1">
      <c r="A14" s="87" t="s">
        <v>23</v>
      </c>
      <c r="B14" s="88"/>
      <c r="C14" s="88"/>
      <c r="D14" s="88"/>
      <c r="E14" s="88"/>
      <c r="F14" s="88"/>
      <c r="G14" s="88"/>
      <c r="H14" s="88"/>
      <c r="I14" s="88"/>
      <c r="J14" s="88"/>
      <c r="K14" s="89"/>
    </row>
    <row r="15" spans="1:12" s="13" customFormat="1" ht="36" customHeight="1">
      <c r="A15" s="85" t="s">
        <v>20</v>
      </c>
      <c r="B15" s="86" t="s">
        <v>10</v>
      </c>
      <c r="C15" s="38" t="s">
        <v>28</v>
      </c>
      <c r="D15" s="38" t="s">
        <v>2</v>
      </c>
      <c r="E15" s="39" t="s">
        <v>1</v>
      </c>
      <c r="F15" s="39" t="s">
        <v>1</v>
      </c>
      <c r="G15" s="45">
        <f>G16</f>
        <v>92727898.430000007</v>
      </c>
      <c r="H15" s="40">
        <v>88848008</v>
      </c>
      <c r="I15" s="40">
        <v>88848008</v>
      </c>
      <c r="J15" s="40">
        <f>G15+H15+I15</f>
        <v>270423914.43000001</v>
      </c>
      <c r="K15" s="85" t="s">
        <v>35</v>
      </c>
      <c r="L15" s="20"/>
    </row>
    <row r="16" spans="1:12" s="13" customFormat="1" ht="36.75" customHeight="1">
      <c r="A16" s="85"/>
      <c r="B16" s="86"/>
      <c r="C16" s="38" t="s">
        <v>28</v>
      </c>
      <c r="D16" s="38" t="s">
        <v>2</v>
      </c>
      <c r="E16" s="39">
        <v>1102</v>
      </c>
      <c r="F16" s="39">
        <v>620</v>
      </c>
      <c r="G16" s="40">
        <v>92727898.430000007</v>
      </c>
      <c r="H16" s="40">
        <v>88848008</v>
      </c>
      <c r="I16" s="40">
        <v>88848008</v>
      </c>
      <c r="J16" s="40">
        <f t="shared" ref="J16:J23" si="0">G16+H16+I16</f>
        <v>270423914.43000001</v>
      </c>
      <c r="K16" s="85"/>
      <c r="L16" s="20"/>
    </row>
    <row r="17" spans="1:12" s="13" customFormat="1" ht="28.5" customHeight="1">
      <c r="A17" s="85" t="s">
        <v>21</v>
      </c>
      <c r="B17" s="86" t="s">
        <v>10</v>
      </c>
      <c r="C17" s="38" t="s">
        <v>29</v>
      </c>
      <c r="D17" s="38" t="s">
        <v>2</v>
      </c>
      <c r="E17" s="39" t="s">
        <v>1</v>
      </c>
      <c r="F17" s="39" t="s">
        <v>1</v>
      </c>
      <c r="G17" s="40">
        <f>G18+G19</f>
        <v>7317373</v>
      </c>
      <c r="H17" s="40">
        <f>H18+H19</f>
        <v>6595301</v>
      </c>
      <c r="I17" s="40">
        <f>I18+I19</f>
        <v>6595301</v>
      </c>
      <c r="J17" s="40">
        <f t="shared" si="0"/>
        <v>20507975</v>
      </c>
      <c r="K17" s="85" t="s">
        <v>36</v>
      </c>
      <c r="L17" s="20"/>
    </row>
    <row r="18" spans="1:12" s="13" customFormat="1" ht="27" customHeight="1">
      <c r="A18" s="85"/>
      <c r="B18" s="86"/>
      <c r="C18" s="38" t="s">
        <v>29</v>
      </c>
      <c r="D18" s="38" t="s">
        <v>2</v>
      </c>
      <c r="E18" s="39">
        <v>1103</v>
      </c>
      <c r="F18" s="39">
        <v>610</v>
      </c>
      <c r="G18" s="40">
        <v>4843209</v>
      </c>
      <c r="H18" s="40">
        <v>4266789</v>
      </c>
      <c r="I18" s="40">
        <v>4266789</v>
      </c>
      <c r="J18" s="40">
        <f t="shared" si="0"/>
        <v>13376787</v>
      </c>
      <c r="K18" s="85"/>
      <c r="L18" s="20"/>
    </row>
    <row r="19" spans="1:12" s="13" customFormat="1" ht="18" customHeight="1">
      <c r="A19" s="85"/>
      <c r="B19" s="86"/>
      <c r="C19" s="38" t="s">
        <v>29</v>
      </c>
      <c r="D19" s="38" t="s">
        <v>2</v>
      </c>
      <c r="E19" s="39">
        <v>1103</v>
      </c>
      <c r="F19" s="39">
        <v>620</v>
      </c>
      <c r="G19" s="40">
        <v>2474164</v>
      </c>
      <c r="H19" s="40">
        <v>2328512</v>
      </c>
      <c r="I19" s="40">
        <v>2328512</v>
      </c>
      <c r="J19" s="40">
        <f t="shared" si="0"/>
        <v>7131188</v>
      </c>
      <c r="K19" s="85"/>
      <c r="L19" s="20"/>
    </row>
    <row r="20" spans="1:12" s="13" customFormat="1" ht="28.5" customHeight="1">
      <c r="A20" s="85" t="s">
        <v>25</v>
      </c>
      <c r="B20" s="86" t="s">
        <v>10</v>
      </c>
      <c r="C20" s="38" t="s">
        <v>30</v>
      </c>
      <c r="D20" s="38" t="s">
        <v>2</v>
      </c>
      <c r="E20" s="39" t="s">
        <v>1</v>
      </c>
      <c r="F20" s="39" t="s">
        <v>1</v>
      </c>
      <c r="G20" s="45">
        <v>3688476</v>
      </c>
      <c r="H20" s="40">
        <v>3667221</v>
      </c>
      <c r="I20" s="40">
        <v>3667221</v>
      </c>
      <c r="J20" s="40">
        <f t="shared" si="0"/>
        <v>11022918</v>
      </c>
      <c r="K20" s="85" t="s">
        <v>37</v>
      </c>
      <c r="L20" s="20"/>
    </row>
    <row r="21" spans="1:12" s="13" customFormat="1" ht="22.5" customHeight="1">
      <c r="A21" s="85"/>
      <c r="B21" s="86"/>
      <c r="C21" s="38" t="s">
        <v>30</v>
      </c>
      <c r="D21" s="38" t="s">
        <v>2</v>
      </c>
      <c r="E21" s="39">
        <v>1102</v>
      </c>
      <c r="F21" s="39">
        <v>620</v>
      </c>
      <c r="G21" s="40">
        <v>3688476</v>
      </c>
      <c r="H21" s="40">
        <v>3667221</v>
      </c>
      <c r="I21" s="40">
        <v>3667221</v>
      </c>
      <c r="J21" s="40">
        <f t="shared" si="0"/>
        <v>11022918</v>
      </c>
      <c r="K21" s="85"/>
      <c r="L21" s="20"/>
    </row>
    <row r="22" spans="1:12" s="13" customFormat="1" ht="29.25" customHeight="1">
      <c r="A22" s="85" t="s">
        <v>33</v>
      </c>
      <c r="B22" s="86" t="s">
        <v>10</v>
      </c>
      <c r="C22" s="38" t="s">
        <v>34</v>
      </c>
      <c r="D22" s="38" t="s">
        <v>2</v>
      </c>
      <c r="E22" s="39" t="s">
        <v>1</v>
      </c>
      <c r="F22" s="39" t="s">
        <v>1</v>
      </c>
      <c r="G22" s="40">
        <v>1560615</v>
      </c>
      <c r="H22" s="40">
        <v>0</v>
      </c>
      <c r="I22" s="40">
        <v>0</v>
      </c>
      <c r="J22" s="40">
        <f t="shared" si="0"/>
        <v>1560615</v>
      </c>
      <c r="K22" s="85" t="s">
        <v>59</v>
      </c>
      <c r="L22" s="20"/>
    </row>
    <row r="23" spans="1:12" s="13" customFormat="1" ht="42" customHeight="1">
      <c r="A23" s="85"/>
      <c r="B23" s="86"/>
      <c r="C23" s="38" t="s">
        <v>34</v>
      </c>
      <c r="D23" s="38" t="s">
        <v>2</v>
      </c>
      <c r="E23" s="39">
        <v>1102</v>
      </c>
      <c r="F23" s="39">
        <v>620</v>
      </c>
      <c r="G23" s="40">
        <v>1560615</v>
      </c>
      <c r="H23" s="40">
        <v>0</v>
      </c>
      <c r="I23" s="40">
        <v>0</v>
      </c>
      <c r="J23" s="40">
        <f t="shared" si="0"/>
        <v>1560615</v>
      </c>
      <c r="K23" s="85"/>
      <c r="L23" s="20"/>
    </row>
    <row r="24" spans="1:12" s="12" customFormat="1">
      <c r="A24" s="65" t="s">
        <v>42</v>
      </c>
      <c r="B24" s="67" t="s">
        <v>10</v>
      </c>
      <c r="C24" s="38" t="s">
        <v>40</v>
      </c>
      <c r="D24" s="38" t="s">
        <v>2</v>
      </c>
      <c r="E24" s="39" t="s">
        <v>1</v>
      </c>
      <c r="F24" s="39" t="s">
        <v>1</v>
      </c>
      <c r="G24" s="40">
        <f>G25</f>
        <v>0</v>
      </c>
      <c r="H24" s="40">
        <f t="shared" ref="H24:I24" si="1">H25</f>
        <v>2000000</v>
      </c>
      <c r="I24" s="40">
        <f t="shared" si="1"/>
        <v>0</v>
      </c>
      <c r="J24" s="40">
        <f t="shared" ref="J24:J27" si="2">G24+H24+I24</f>
        <v>2000000</v>
      </c>
      <c r="K24" s="65" t="s">
        <v>41</v>
      </c>
      <c r="L24" s="20"/>
    </row>
    <row r="25" spans="1:12" s="12" customFormat="1" ht="24.75" customHeight="1">
      <c r="A25" s="66"/>
      <c r="B25" s="68"/>
      <c r="C25" s="38" t="s">
        <v>40</v>
      </c>
      <c r="D25" s="38" t="s">
        <v>2</v>
      </c>
      <c r="E25" s="39">
        <v>1102</v>
      </c>
      <c r="F25" s="39">
        <v>620</v>
      </c>
      <c r="G25" s="40">
        <v>0</v>
      </c>
      <c r="H25" s="40">
        <v>2000000</v>
      </c>
      <c r="I25" s="40">
        <v>0</v>
      </c>
      <c r="J25" s="40">
        <f t="shared" si="2"/>
        <v>2000000</v>
      </c>
      <c r="K25" s="66"/>
      <c r="L25" s="20"/>
    </row>
    <row r="26" spans="1:12" s="12" customFormat="1" ht="17.25" customHeight="1">
      <c r="A26" s="65" t="s">
        <v>43</v>
      </c>
      <c r="B26" s="67" t="s">
        <v>10</v>
      </c>
      <c r="C26" s="38" t="s">
        <v>44</v>
      </c>
      <c r="D26" s="38" t="s">
        <v>2</v>
      </c>
      <c r="E26" s="39" t="s">
        <v>1</v>
      </c>
      <c r="F26" s="39" t="s">
        <v>1</v>
      </c>
      <c r="G26" s="40">
        <f>G27</f>
        <v>4040000</v>
      </c>
      <c r="H26" s="64">
        <f>H27</f>
        <v>5050000</v>
      </c>
      <c r="I26" s="40">
        <f t="shared" ref="I26" si="3">I27</f>
        <v>0</v>
      </c>
      <c r="J26" s="40">
        <f t="shared" ref="J26" si="4">G26+H26+I26</f>
        <v>9090000</v>
      </c>
      <c r="K26" s="65" t="s">
        <v>45</v>
      </c>
      <c r="L26" s="20"/>
    </row>
    <row r="27" spans="1:12" s="12" customFormat="1" ht="22.5" customHeight="1">
      <c r="A27" s="66"/>
      <c r="B27" s="68"/>
      <c r="C27" s="38" t="s">
        <v>44</v>
      </c>
      <c r="D27" s="38" t="s">
        <v>2</v>
      </c>
      <c r="E27" s="39">
        <v>1102</v>
      </c>
      <c r="F27" s="39">
        <v>620</v>
      </c>
      <c r="G27" s="40">
        <v>4040000</v>
      </c>
      <c r="H27" s="40">
        <v>5050000</v>
      </c>
      <c r="I27" s="40">
        <v>0</v>
      </c>
      <c r="J27" s="40">
        <f t="shared" si="2"/>
        <v>9090000</v>
      </c>
      <c r="K27" s="66"/>
      <c r="L27" s="20"/>
    </row>
    <row r="28" spans="1:12" s="12" customFormat="1" ht="22.5" customHeight="1">
      <c r="A28" s="65" t="s">
        <v>56</v>
      </c>
      <c r="B28" s="67" t="s">
        <v>10</v>
      </c>
      <c r="C28" s="38" t="s">
        <v>46</v>
      </c>
      <c r="D28" s="38" t="s">
        <v>2</v>
      </c>
      <c r="E28" s="44" t="s">
        <v>1</v>
      </c>
      <c r="F28" s="44" t="s">
        <v>1</v>
      </c>
      <c r="G28" s="45">
        <v>9999000</v>
      </c>
      <c r="H28" s="45">
        <f>H29</f>
        <v>0</v>
      </c>
      <c r="I28" s="45">
        <f>I29</f>
        <v>0</v>
      </c>
      <c r="J28" s="45">
        <f>G28+H28+I28</f>
        <v>9999000</v>
      </c>
      <c r="K28" s="65" t="s">
        <v>57</v>
      </c>
      <c r="L28" s="20"/>
    </row>
    <row r="29" spans="1:12" s="12" customFormat="1" ht="75.75" customHeight="1">
      <c r="A29" s="66"/>
      <c r="B29" s="68"/>
      <c r="C29" s="38" t="s">
        <v>46</v>
      </c>
      <c r="D29" s="38" t="s">
        <v>2</v>
      </c>
      <c r="E29" s="44">
        <v>1102</v>
      </c>
      <c r="F29" s="44">
        <v>620</v>
      </c>
      <c r="G29" s="45">
        <v>9999000</v>
      </c>
      <c r="H29" s="45">
        <v>0</v>
      </c>
      <c r="I29" s="45">
        <v>0</v>
      </c>
      <c r="J29" s="45">
        <f t="shared" ref="J29" si="5">G29+H29+I29</f>
        <v>9999000</v>
      </c>
      <c r="K29" s="66"/>
      <c r="L29" s="20"/>
    </row>
    <row r="30" spans="1:12" s="12" customFormat="1" ht="22.5" customHeight="1">
      <c r="A30" s="65" t="s">
        <v>47</v>
      </c>
      <c r="B30" s="67" t="s">
        <v>10</v>
      </c>
      <c r="C30" s="38" t="s">
        <v>48</v>
      </c>
      <c r="D30" s="38" t="s">
        <v>2</v>
      </c>
      <c r="E30" s="46" t="s">
        <v>1</v>
      </c>
      <c r="F30" s="46" t="s">
        <v>1</v>
      </c>
      <c r="G30" s="47">
        <v>1191300</v>
      </c>
      <c r="H30" s="47">
        <f>H31</f>
        <v>0</v>
      </c>
      <c r="I30" s="47">
        <f>I31</f>
        <v>0</v>
      </c>
      <c r="J30" s="47">
        <f>G30+H30+I30</f>
        <v>1191300</v>
      </c>
      <c r="K30" s="43"/>
      <c r="L30" s="20"/>
    </row>
    <row r="31" spans="1:12" s="12" customFormat="1" ht="22.5" customHeight="1">
      <c r="A31" s="66"/>
      <c r="B31" s="68"/>
      <c r="C31" s="38" t="s">
        <v>48</v>
      </c>
      <c r="D31" s="38" t="s">
        <v>2</v>
      </c>
      <c r="E31" s="46">
        <v>1102</v>
      </c>
      <c r="F31" s="46">
        <v>620</v>
      </c>
      <c r="G31" s="47">
        <v>1191300</v>
      </c>
      <c r="H31" s="47">
        <v>0</v>
      </c>
      <c r="I31" s="47">
        <v>0</v>
      </c>
      <c r="J31" s="47">
        <f t="shared" ref="J31" si="6">G31+H31+I31</f>
        <v>1191300</v>
      </c>
      <c r="K31" s="43"/>
      <c r="L31" s="20"/>
    </row>
    <row r="32" spans="1:12" s="12" customFormat="1" ht="51.75" customHeight="1">
      <c r="A32" s="63" t="s">
        <v>49</v>
      </c>
      <c r="B32" s="48" t="s">
        <v>10</v>
      </c>
      <c r="C32" s="38" t="s">
        <v>50</v>
      </c>
      <c r="D32" s="38" t="s">
        <v>2</v>
      </c>
      <c r="E32" s="49">
        <v>1102</v>
      </c>
      <c r="F32" s="49">
        <v>620</v>
      </c>
      <c r="G32" s="50">
        <v>3294000</v>
      </c>
      <c r="H32" s="50">
        <v>0</v>
      </c>
      <c r="I32" s="50">
        <v>0</v>
      </c>
      <c r="J32" s="50">
        <f>G32+H32+I32</f>
        <v>3294000</v>
      </c>
      <c r="K32" s="60" t="s">
        <v>58</v>
      </c>
      <c r="L32" s="20"/>
    </row>
    <row r="33" spans="1:12" s="12" customFormat="1" ht="22.5" customHeight="1">
      <c r="A33" s="65" t="s">
        <v>60</v>
      </c>
      <c r="B33" s="67" t="s">
        <v>10</v>
      </c>
      <c r="C33" s="38" t="s">
        <v>61</v>
      </c>
      <c r="D33" s="38" t="s">
        <v>2</v>
      </c>
      <c r="E33" s="61" t="s">
        <v>1</v>
      </c>
      <c r="F33" s="61" t="s">
        <v>1</v>
      </c>
      <c r="G33" s="38" t="s">
        <v>64</v>
      </c>
      <c r="H33" s="62">
        <v>0</v>
      </c>
      <c r="I33" s="62">
        <v>0</v>
      </c>
      <c r="J33" s="38" t="s">
        <v>64</v>
      </c>
      <c r="K33" s="69" t="s">
        <v>65</v>
      </c>
      <c r="L33" s="20"/>
    </row>
    <row r="34" spans="1:12" s="12" customFormat="1" ht="27.75" customHeight="1">
      <c r="A34" s="66"/>
      <c r="B34" s="68"/>
      <c r="C34" s="38" t="s">
        <v>61</v>
      </c>
      <c r="D34" s="38" t="s">
        <v>2</v>
      </c>
      <c r="E34" s="61" t="s">
        <v>62</v>
      </c>
      <c r="F34" s="61" t="s">
        <v>63</v>
      </c>
      <c r="G34" s="38" t="s">
        <v>64</v>
      </c>
      <c r="H34" s="62">
        <v>0</v>
      </c>
      <c r="I34" s="62">
        <v>0</v>
      </c>
      <c r="J34" s="38" t="s">
        <v>64</v>
      </c>
      <c r="K34" s="70"/>
      <c r="L34" s="20"/>
    </row>
    <row r="35" spans="1:12" s="12" customFormat="1" ht="12.75" customHeight="1">
      <c r="A35" s="85" t="s">
        <v>22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20"/>
    </row>
    <row r="36" spans="1:12" s="12" customFormat="1" ht="9" customHeight="1">
      <c r="A36" s="85" t="s">
        <v>24</v>
      </c>
      <c r="B36" s="86" t="s">
        <v>10</v>
      </c>
      <c r="C36" s="97" t="s">
        <v>31</v>
      </c>
      <c r="D36" s="99" t="s">
        <v>2</v>
      </c>
      <c r="E36" s="101" t="s">
        <v>9</v>
      </c>
      <c r="F36" s="101" t="s">
        <v>9</v>
      </c>
      <c r="G36" s="102">
        <f>G38+G39+G41+G40</f>
        <v>7029585</v>
      </c>
      <c r="H36" s="102">
        <f>H38+H39+H41</f>
        <v>6585883</v>
      </c>
      <c r="I36" s="102">
        <f>I38+I39+I41</f>
        <v>6636383</v>
      </c>
      <c r="J36" s="102">
        <f>SUM(G36:I37)</f>
        <v>20251851</v>
      </c>
      <c r="K36" s="85" t="s">
        <v>8</v>
      </c>
      <c r="L36" s="20"/>
    </row>
    <row r="37" spans="1:12" s="12" customFormat="1" ht="6" customHeight="1">
      <c r="A37" s="85"/>
      <c r="B37" s="86"/>
      <c r="C37" s="98"/>
      <c r="D37" s="100"/>
      <c r="E37" s="101"/>
      <c r="F37" s="101"/>
      <c r="G37" s="102"/>
      <c r="H37" s="102"/>
      <c r="I37" s="102"/>
      <c r="J37" s="101"/>
      <c r="K37" s="85"/>
      <c r="L37" s="20"/>
    </row>
    <row r="38" spans="1:12" s="12" customFormat="1" ht="18.75" customHeight="1">
      <c r="A38" s="85"/>
      <c r="B38" s="86"/>
      <c r="C38" s="41" t="s">
        <v>31</v>
      </c>
      <c r="D38" s="42" t="s">
        <v>2</v>
      </c>
      <c r="E38" s="39">
        <v>1105</v>
      </c>
      <c r="F38" s="39">
        <v>110</v>
      </c>
      <c r="G38" s="40">
        <v>6896309.3799999999</v>
      </c>
      <c r="H38" s="40">
        <v>6509883</v>
      </c>
      <c r="I38" s="40">
        <v>6509883</v>
      </c>
      <c r="J38" s="40">
        <f>SUM(G38:I38)</f>
        <v>19916075.379999999</v>
      </c>
      <c r="K38" s="85"/>
      <c r="L38" s="20"/>
    </row>
    <row r="39" spans="1:12" s="12" customFormat="1" ht="15.75" customHeight="1">
      <c r="A39" s="85"/>
      <c r="B39" s="86"/>
      <c r="C39" s="41" t="s">
        <v>31</v>
      </c>
      <c r="D39" s="42" t="s">
        <v>2</v>
      </c>
      <c r="E39" s="39">
        <v>1105</v>
      </c>
      <c r="F39" s="39">
        <v>240</v>
      </c>
      <c r="G39" s="40">
        <v>124500</v>
      </c>
      <c r="H39" s="40">
        <v>74000</v>
      </c>
      <c r="I39" s="40">
        <v>124500</v>
      </c>
      <c r="J39" s="40">
        <f>SUM(G39:I39)</f>
        <v>323000</v>
      </c>
      <c r="K39" s="85"/>
      <c r="L39" s="20"/>
    </row>
    <row r="40" spans="1:12" s="12" customFormat="1" ht="15.75" customHeight="1">
      <c r="A40" s="85"/>
      <c r="B40" s="86"/>
      <c r="C40" s="41" t="s">
        <v>31</v>
      </c>
      <c r="D40" s="42" t="s">
        <v>2</v>
      </c>
      <c r="E40" s="44">
        <v>1105</v>
      </c>
      <c r="F40" s="44">
        <v>320</v>
      </c>
      <c r="G40" s="45">
        <v>6775.62</v>
      </c>
      <c r="H40" s="45">
        <v>0</v>
      </c>
      <c r="I40" s="45">
        <v>0</v>
      </c>
      <c r="J40" s="45">
        <f>G40+H40+I40</f>
        <v>6775.62</v>
      </c>
      <c r="K40" s="85"/>
      <c r="L40" s="20"/>
    </row>
    <row r="41" spans="1:12" s="12" customFormat="1" ht="13.5" customHeight="1">
      <c r="A41" s="85"/>
      <c r="B41" s="86"/>
      <c r="C41" s="41" t="s">
        <v>31</v>
      </c>
      <c r="D41" s="42" t="s">
        <v>2</v>
      </c>
      <c r="E41" s="39">
        <v>1105</v>
      </c>
      <c r="F41" s="39">
        <v>850</v>
      </c>
      <c r="G41" s="40">
        <v>2000</v>
      </c>
      <c r="H41" s="40">
        <v>2000</v>
      </c>
      <c r="I41" s="40">
        <v>2000</v>
      </c>
      <c r="J41" s="40">
        <f>SUM(G41:I41)</f>
        <v>6000</v>
      </c>
      <c r="K41" s="85"/>
      <c r="L41" s="20"/>
    </row>
    <row r="42" spans="1:12" s="12" customFormat="1" ht="38.25" customHeight="1">
      <c r="A42" s="35" t="s">
        <v>26</v>
      </c>
      <c r="B42" s="36" t="s">
        <v>27</v>
      </c>
      <c r="C42" s="37" t="s">
        <v>32</v>
      </c>
      <c r="D42" s="32" t="s">
        <v>9</v>
      </c>
      <c r="E42" s="32" t="s">
        <v>9</v>
      </c>
      <c r="F42" s="32" t="s">
        <v>1</v>
      </c>
      <c r="G42" s="33">
        <f>G44</f>
        <v>132720689.54000001</v>
      </c>
      <c r="H42" s="33">
        <f t="shared" ref="H42:J42" si="7">H44</f>
        <v>112746413</v>
      </c>
      <c r="I42" s="33">
        <f t="shared" si="7"/>
        <v>105746913</v>
      </c>
      <c r="J42" s="33">
        <f t="shared" si="7"/>
        <v>351214015.54000002</v>
      </c>
      <c r="K42" s="31"/>
      <c r="L42" s="20"/>
    </row>
    <row r="43" spans="1:12" s="12" customFormat="1" ht="12" customHeight="1">
      <c r="A43" s="22" t="s">
        <v>3</v>
      </c>
      <c r="B43" s="23"/>
      <c r="C43" s="30"/>
      <c r="D43" s="30"/>
      <c r="E43" s="30"/>
      <c r="F43" s="30"/>
      <c r="G43" s="30"/>
      <c r="H43" s="30"/>
      <c r="I43" s="30"/>
      <c r="J43" s="30"/>
      <c r="K43" s="24"/>
      <c r="L43" s="20"/>
    </row>
    <row r="44" spans="1:12" s="12" customFormat="1" ht="36.75" customHeight="1">
      <c r="A44" s="26" t="s">
        <v>17</v>
      </c>
      <c r="B44" s="21" t="s">
        <v>10</v>
      </c>
      <c r="C44" s="37" t="s">
        <v>32</v>
      </c>
      <c r="D44" s="28" t="s">
        <v>2</v>
      </c>
      <c r="E44" s="27" t="s">
        <v>9</v>
      </c>
      <c r="F44" s="27" t="s">
        <v>1</v>
      </c>
      <c r="G44" s="29">
        <f>G15+G17+G20+G22+G36+G24+G26+G29+G31+G32+G34</f>
        <v>132720689.54000001</v>
      </c>
      <c r="H44" s="29">
        <f>H15+H17+H20+H22+H36+H24+H26</f>
        <v>112746413</v>
      </c>
      <c r="I44" s="29">
        <f>I15+I17+I20+I22+I36</f>
        <v>105746913</v>
      </c>
      <c r="J44" s="29">
        <f>SUM(G44:I44)</f>
        <v>351214015.54000002</v>
      </c>
      <c r="K44" s="25"/>
      <c r="L44" s="20"/>
    </row>
    <row r="45" spans="1:12" ht="14.25" customHeight="1">
      <c r="A45" s="103" t="s">
        <v>39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2" ht="18" customHeight="1">
      <c r="A46" s="84"/>
      <c r="B46" s="84"/>
      <c r="C46" s="52" t="s">
        <v>19</v>
      </c>
      <c r="D46" s="52"/>
      <c r="E46" s="53"/>
      <c r="F46" s="54"/>
      <c r="G46" s="55"/>
      <c r="H46" s="56"/>
      <c r="I46" s="56"/>
      <c r="J46" s="55"/>
      <c r="K46" s="57"/>
    </row>
    <row r="47" spans="1:12" ht="35.25" customHeight="1">
      <c r="A47" s="84" t="s">
        <v>51</v>
      </c>
      <c r="B47" s="84"/>
      <c r="C47" s="58"/>
      <c r="D47" s="58"/>
      <c r="E47" s="58"/>
      <c r="F47" s="58"/>
      <c r="G47" s="58"/>
      <c r="H47" s="58"/>
      <c r="I47" s="58"/>
      <c r="J47" s="58"/>
      <c r="K47" s="59" t="s">
        <v>52</v>
      </c>
    </row>
    <row r="48" spans="1:12">
      <c r="A48" s="77"/>
      <c r="B48" s="77"/>
      <c r="C48" s="14"/>
      <c r="D48" s="14"/>
      <c r="E48" s="15"/>
      <c r="F48" s="16"/>
      <c r="G48" s="17"/>
      <c r="H48" s="18"/>
      <c r="I48" s="18"/>
      <c r="J48" s="17"/>
      <c r="K48" s="19"/>
    </row>
    <row r="49" spans="1:11">
      <c r="A49" s="77"/>
      <c r="B49" s="77"/>
      <c r="C49" s="14"/>
      <c r="D49" s="14"/>
      <c r="E49" s="15"/>
      <c r="F49" s="16"/>
      <c r="G49" s="17"/>
      <c r="H49" s="18"/>
      <c r="I49" s="18"/>
      <c r="J49" s="17"/>
      <c r="K49" s="19"/>
    </row>
    <row r="50" spans="1:11">
      <c r="A50" s="34"/>
      <c r="B50" s="34"/>
      <c r="C50" s="14"/>
      <c r="D50" s="14"/>
      <c r="E50" s="15"/>
      <c r="F50" s="16"/>
      <c r="G50" s="17"/>
      <c r="H50" s="18"/>
      <c r="I50" s="18"/>
      <c r="J50" s="17"/>
      <c r="K50" s="19"/>
    </row>
    <row r="51" spans="1:11" ht="23.25" customHeight="1"/>
    <row r="52" spans="1:11">
      <c r="A52" s="3"/>
      <c r="B52" s="3"/>
      <c r="C52" s="3"/>
      <c r="D52" s="3"/>
      <c r="E52" s="3"/>
      <c r="F52" s="3"/>
      <c r="G52" s="3"/>
      <c r="I52" s="71"/>
      <c r="J52" s="71"/>
    </row>
    <row r="53" spans="1:11">
      <c r="A53" s="3"/>
      <c r="B53" s="3"/>
      <c r="C53" s="3"/>
      <c r="D53" s="3"/>
      <c r="E53" s="3"/>
      <c r="G53" s="4"/>
      <c r="J53" s="4"/>
    </row>
    <row r="55" spans="1:11" ht="18.75" customHeight="1"/>
    <row r="62" spans="1:11">
      <c r="G62" s="5"/>
      <c r="H62" s="4"/>
    </row>
  </sheetData>
  <mergeCells count="65">
    <mergeCell ref="K28:K29"/>
    <mergeCell ref="A30:A31"/>
    <mergeCell ref="B30:B31"/>
    <mergeCell ref="A28:A29"/>
    <mergeCell ref="B28:B29"/>
    <mergeCell ref="A24:A25"/>
    <mergeCell ref="B24:B25"/>
    <mergeCell ref="K24:K25"/>
    <mergeCell ref="A26:A27"/>
    <mergeCell ref="B26:B27"/>
    <mergeCell ref="K26:K27"/>
    <mergeCell ref="A22:A23"/>
    <mergeCell ref="B22:B23"/>
    <mergeCell ref="K22:K23"/>
    <mergeCell ref="H5:K5"/>
    <mergeCell ref="H3:K3"/>
    <mergeCell ref="A15:A16"/>
    <mergeCell ref="B15:B16"/>
    <mergeCell ref="A13:K13"/>
    <mergeCell ref="K17:K19"/>
    <mergeCell ref="B20:B21"/>
    <mergeCell ref="K20:K21"/>
    <mergeCell ref="K15:K16"/>
    <mergeCell ref="A47:B47"/>
    <mergeCell ref="A35:K35"/>
    <mergeCell ref="A36:A41"/>
    <mergeCell ref="B36:B41"/>
    <mergeCell ref="C36:C37"/>
    <mergeCell ref="D36:D37"/>
    <mergeCell ref="E36:E37"/>
    <mergeCell ref="F36:F37"/>
    <mergeCell ref="G36:G37"/>
    <mergeCell ref="H36:H37"/>
    <mergeCell ref="I36:I37"/>
    <mergeCell ref="J36:J37"/>
    <mergeCell ref="K36:K41"/>
    <mergeCell ref="A45:K45"/>
    <mergeCell ref="H1:K1"/>
    <mergeCell ref="H2:K2"/>
    <mergeCell ref="A7:K7"/>
    <mergeCell ref="C9:F10"/>
    <mergeCell ref="C11:C12"/>
    <mergeCell ref="K9:K12"/>
    <mergeCell ref="G11:G12"/>
    <mergeCell ref="D11:D12"/>
    <mergeCell ref="J11:J12"/>
    <mergeCell ref="I11:I12"/>
    <mergeCell ref="H11:H12"/>
    <mergeCell ref="H6:K6"/>
    <mergeCell ref="A33:A34"/>
    <mergeCell ref="B33:B34"/>
    <mergeCell ref="K33:K34"/>
    <mergeCell ref="I52:J52"/>
    <mergeCell ref="A9:A12"/>
    <mergeCell ref="E11:E12"/>
    <mergeCell ref="B9:B12"/>
    <mergeCell ref="A49:B49"/>
    <mergeCell ref="F11:F12"/>
    <mergeCell ref="A48:B48"/>
    <mergeCell ref="G9:J10"/>
    <mergeCell ref="A46:B46"/>
    <mergeCell ref="A17:A19"/>
    <mergeCell ref="B17:B19"/>
    <mergeCell ref="A14:K14"/>
    <mergeCell ref="A20:A21"/>
  </mergeCells>
  <phoneticPr fontId="5" type="noConversion"/>
  <pageMargins left="0.78740157480314965" right="0.39370078740157483" top="0.98425196850393704" bottom="0.39370078740157483" header="0.27559055118110237" footer="0.39370078740157483"/>
  <pageSetup paperSize="9" scale="74" orientation="landscape" r:id="rId1"/>
  <headerFooter differentFirst="1"/>
  <rowBreaks count="1" manualBreakCount="1"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2018-02-14T14:12:05Z</cp:lastPrinted>
  <dcterms:created xsi:type="dcterms:W3CDTF">2006-09-28T05:33:49Z</dcterms:created>
  <dcterms:modified xsi:type="dcterms:W3CDTF">2025-06-10T05:23:13Z</dcterms:modified>
</cp:coreProperties>
</file>